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表紙と使い方" sheetId="1" state="visible" r:id="rId1"/>
    <sheet xmlns:r="http://schemas.openxmlformats.org/officeDocument/2006/relationships" name="売上" sheetId="2" state="visible" r:id="rId2"/>
    <sheet xmlns:r="http://schemas.openxmlformats.org/officeDocument/2006/relationships" name="人件費" sheetId="3" state="visible" r:id="rId3"/>
    <sheet xmlns:r="http://schemas.openxmlformats.org/officeDocument/2006/relationships" name="導入費用" sheetId="4" state="visible" r:id="rId4"/>
    <sheet xmlns:r="http://schemas.openxmlformats.org/officeDocument/2006/relationships" name="まとめ" sheetId="5" state="visible" r:id="rId5"/>
  </sheets>
  <definedNames/>
  <calcPr calcId="124519" fullCalcOnLoad="1"/>
</workbook>
</file>

<file path=xl/styles.xml><?xml version="1.0" encoding="utf-8"?>
<styleSheet xmlns="http://schemas.openxmlformats.org/spreadsheetml/2006/main">
  <numFmts count="8">
    <numFmt numFmtId="164" formatCode="#,##0&quot;室&quot;"/>
    <numFmt numFmtId="165" formatCode="#,##0&quot;日&quot;"/>
    <numFmt numFmtId="166" formatCode="0.0%"/>
    <numFmt numFmtId="167" formatCode="0.0&quot;人&quot;"/>
    <numFmt numFmtId="168" formatCode="#,##0&quot;円&quot;"/>
    <numFmt numFmtId="169" formatCode="#,##0&quot;人&quot;"/>
    <numFmt numFmtId="170" formatCode="#,##0&quot;台&quot;"/>
    <numFmt numFmtId="171" formatCode="+#,##0&quot;円&quot;;-#,##0&quot;円&quot;;0&quot;円&quot;"/>
  </numFmts>
  <fonts count="13">
    <font>
      <name val="Calibri"/>
      <family val="2"/>
      <color theme="1"/>
      <sz val="11"/>
      <scheme val="minor"/>
    </font>
    <font>
      <name val="Yu Gothic"/>
      <b val="1"/>
      <color rgb="00FFFFFF"/>
      <sz val="16"/>
    </font>
    <font>
      <name val="Yu Gothic"/>
      <color rgb="0051606B"/>
      <sz val="10"/>
    </font>
    <font>
      <name val="Yu Gothic"/>
      <b val="1"/>
      <color rgb="0006405A"/>
      <sz val="11"/>
    </font>
    <font>
      <name val="Yu Gothic"/>
      <color rgb="001C232B"/>
      <sz val="10.5"/>
    </font>
    <font>
      <name val="Yu Gothic"/>
      <b val="1"/>
      <color rgb="0006405A"/>
      <sz val="12"/>
    </font>
    <font>
      <name val="Yu Gothic"/>
      <b val="1"/>
      <color rgb="00036297"/>
      <sz val="11"/>
    </font>
    <font>
      <name val="Yu Gothic"/>
      <b val="1"/>
      <color rgb="0006405A"/>
      <sz val="10.5"/>
    </font>
    <font>
      <name val="Yu Gothic"/>
      <color rgb="001C232B"/>
      <sz val="11"/>
    </font>
    <font>
      <name val="Yu Gothic"/>
      <color rgb="0051606B"/>
      <sz val="9.5"/>
    </font>
    <font>
      <name val="Yu Gothic"/>
      <b val="1"/>
      <color rgb="0006405A"/>
      <sz val="9.5"/>
    </font>
    <font>
      <name val="Yu Gothic"/>
      <b val="1"/>
      <color rgb="001C232B"/>
      <sz val="10"/>
    </font>
    <font>
      <name val="Yu Gothic"/>
      <b val="1"/>
      <color rgb="00B42318"/>
      <sz val="10"/>
    </font>
  </fonts>
  <fills count="6">
    <fill>
      <patternFill/>
    </fill>
    <fill>
      <patternFill patternType="gray125"/>
    </fill>
    <fill>
      <patternFill patternType="solid">
        <fgColor rgb="0006405A"/>
      </patternFill>
    </fill>
    <fill>
      <patternFill patternType="solid">
        <fgColor rgb="00D6E6EF"/>
      </patternFill>
    </fill>
    <fill>
      <patternFill patternType="solid">
        <fgColor rgb="00FFF6D6"/>
      </patternFill>
    </fill>
    <fill>
      <patternFill patternType="solid">
        <fgColor rgb="00EEF3F6"/>
      </patternFill>
    </fill>
  </fills>
  <borders count="2">
    <border>
      <left/>
      <right/>
      <top/>
      <bottom/>
      <diagonal/>
    </border>
    <border>
      <left style="thin">
        <color rgb="00AAB4BB"/>
      </left>
      <right style="thin">
        <color rgb="00AAB4BB"/>
      </right>
      <top style="thin">
        <color rgb="00AAB4BB"/>
      </top>
      <bottom style="thin">
        <color rgb="00AAB4BB"/>
      </bottom>
    </border>
  </borders>
  <cellStyleXfs count="1">
    <xf numFmtId="0" fontId="0" fillId="0" borderId="0"/>
  </cellStyleXfs>
  <cellXfs count="39">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3" borderId="1" applyAlignment="1" pivotButton="0" quotePrefix="0" xfId="0">
      <alignment vertical="center" wrapText="1"/>
    </xf>
    <xf numFmtId="0" fontId="4" fillId="4" borderId="1" applyAlignment="1" pivotButton="0" quotePrefix="0" xfId="0">
      <alignment vertical="center" wrapText="1"/>
    </xf>
    <xf numFmtId="0" fontId="5" fillId="0" borderId="0" pivotButton="0" quotePrefix="0" xfId="0"/>
    <xf numFmtId="0" fontId="6" fillId="0" borderId="0" applyAlignment="1" pivotButton="0" quotePrefix="0" xfId="0">
      <alignment vertical="top"/>
    </xf>
    <xf numFmtId="0" fontId="4" fillId="0" borderId="0" applyAlignment="1" pivotButton="0" quotePrefix="0" xfId="0">
      <alignment vertical="top" wrapText="1"/>
    </xf>
    <xf numFmtId="0" fontId="2" fillId="0" borderId="0" applyAlignment="1" pivotButton="0" quotePrefix="0" xfId="0">
      <alignment vertical="top" wrapText="1"/>
    </xf>
    <xf numFmtId="0" fontId="7" fillId="3" borderId="1" applyAlignment="1" pivotButton="0" quotePrefix="0" xfId="0">
      <alignment vertical="center" wrapText="1"/>
    </xf>
    <xf numFmtId="164" fontId="8" fillId="4" borderId="1" applyAlignment="1" pivotButton="0" quotePrefix="0" xfId="0">
      <alignment horizontal="right" vertical="center"/>
    </xf>
    <xf numFmtId="0" fontId="9" fillId="0" borderId="1" applyAlignment="1" pivotButton="0" quotePrefix="0" xfId="0">
      <alignment vertical="center" wrapText="1"/>
    </xf>
    <xf numFmtId="165" fontId="8" fillId="4" borderId="1" applyAlignment="1" pivotButton="0" quotePrefix="0" xfId="0">
      <alignment horizontal="right" vertical="center"/>
    </xf>
    <xf numFmtId="166" fontId="8" fillId="4" borderId="1" applyAlignment="1" pivotButton="0" quotePrefix="0" xfId="0">
      <alignment horizontal="right" vertical="center"/>
    </xf>
    <xf numFmtId="167" fontId="8" fillId="4" borderId="1" applyAlignment="1" pivotButton="0" quotePrefix="0" xfId="0">
      <alignment horizontal="right" vertical="center"/>
    </xf>
    <xf numFmtId="168" fontId="8" fillId="4" borderId="1" applyAlignment="1" pivotButton="0" quotePrefix="0" xfId="0">
      <alignment horizontal="right" vertical="center"/>
    </xf>
    <xf numFmtId="164" fontId="8" fillId="5" borderId="1" applyAlignment="1" pivotButton="0" quotePrefix="0" xfId="0">
      <alignment horizontal="right" vertical="center"/>
    </xf>
    <xf numFmtId="169" fontId="8" fillId="5" borderId="1" applyAlignment="1" pivotButton="0" quotePrefix="0" xfId="0">
      <alignment horizontal="right" vertical="center"/>
    </xf>
    <xf numFmtId="168" fontId="3" fillId="3" borderId="1" applyAlignment="1" pivotButton="0" quotePrefix="0" xfId="0">
      <alignment horizontal="right" vertical="center"/>
    </xf>
    <xf numFmtId="0" fontId="10" fillId="3" borderId="1" applyAlignment="1" pivotButton="0" quotePrefix="0" xfId="0">
      <alignment horizontal="center" vertical="center" wrapText="1"/>
    </xf>
    <xf numFmtId="0" fontId="4" fillId="0" borderId="1" applyAlignment="1" pivotButton="0" quotePrefix="0" xfId="0">
      <alignment vertical="center" wrapText="1"/>
    </xf>
    <xf numFmtId="168" fontId="4" fillId="4" borderId="1" applyAlignment="1" pivotButton="0" quotePrefix="0" xfId="0">
      <alignment horizontal="right" vertical="center"/>
    </xf>
    <xf numFmtId="169" fontId="4" fillId="4" borderId="1" applyAlignment="1" pivotButton="0" quotePrefix="0" xfId="0">
      <alignment horizontal="right" vertical="center"/>
    </xf>
    <xf numFmtId="168" fontId="4" fillId="5" borderId="1" applyAlignment="1" pivotButton="0" quotePrefix="0" xfId="0">
      <alignment horizontal="right" vertical="center"/>
    </xf>
    <xf numFmtId="0" fontId="7" fillId="0" borderId="1" applyAlignment="1" pivotButton="0" quotePrefix="0" xfId="0">
      <alignment vertical="center" wrapText="1"/>
    </xf>
    <xf numFmtId="169" fontId="7" fillId="3" borderId="1" applyAlignment="1" pivotButton="0" quotePrefix="0" xfId="0">
      <alignment horizontal="right" vertical="center"/>
    </xf>
    <xf numFmtId="168" fontId="7" fillId="3" borderId="1" applyAlignment="1" pivotButton="0" quotePrefix="0" xfId="0">
      <alignment horizontal="right" vertical="center"/>
    </xf>
    <xf numFmtId="166" fontId="4" fillId="5" borderId="1" applyAlignment="1" pivotButton="0" quotePrefix="0" xfId="0">
      <alignment horizontal="right" vertical="center"/>
    </xf>
    <xf numFmtId="0" fontId="9" fillId="0" borderId="0" applyAlignment="1" pivotButton="0" quotePrefix="0" xfId="0">
      <alignment vertical="top" wrapText="1"/>
    </xf>
    <xf numFmtId="170" fontId="8" fillId="5" borderId="1" applyAlignment="1" pivotButton="0" quotePrefix="0" xfId="0">
      <alignment horizontal="right" vertical="center"/>
    </xf>
    <xf numFmtId="168" fontId="8" fillId="5" borderId="1" applyAlignment="1" pivotButton="0" quotePrefix="0" xfId="0">
      <alignment horizontal="right" vertical="center"/>
    </xf>
    <xf numFmtId="0" fontId="11" fillId="0" borderId="0" pivotButton="0" quotePrefix="0" xfId="0"/>
    <xf numFmtId="0" fontId="2" fillId="0" borderId="0" pivotButton="0" quotePrefix="0" xfId="0"/>
    <xf numFmtId="166" fontId="4" fillId="4" borderId="1" applyAlignment="1" pivotButton="0" quotePrefix="0" xfId="0">
      <alignment horizontal="right" vertical="center"/>
    </xf>
    <xf numFmtId="0" fontId="7" fillId="3" borderId="1" applyAlignment="1" pivotButton="0" quotePrefix="0" xfId="0">
      <alignment horizontal="center" vertical="center" wrapText="1"/>
    </xf>
    <xf numFmtId="168" fontId="4" fillId="0" borderId="1" applyAlignment="1" pivotButton="0" quotePrefix="0" xfId="0">
      <alignment horizontal="right" vertical="center"/>
    </xf>
    <xf numFmtId="171" fontId="3" fillId="5" borderId="1" applyAlignment="1" pivotButton="0" quotePrefix="0" xfId="0">
      <alignment horizontal="right" vertical="center"/>
    </xf>
    <xf numFmtId="0" fontId="12" fillId="0" borderId="0" applyAlignment="1" pivotButton="0" quotePrefix="0" xfId="0">
      <alignment vertical="center" wrapText="1"/>
    </xf>
    <xf numFmtId="0" fontId="4"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9"/>
  <sheetViews>
    <sheetView workbookViewId="0">
      <selection activeCell="A1" sqref="A1"/>
    </sheetView>
  </sheetViews>
  <sheetFormatPr baseColWidth="8" defaultRowHeight="15"/>
  <cols>
    <col width="24" customWidth="1" min="1" max="1"/>
    <col width="62" customWidth="1" min="2" max="2"/>
  </cols>
  <sheetData>
    <row r="1" ht="30" customHeight="1">
      <c r="A1" s="1" t="inlineStr">
        <is>
          <t>ホテルのフロント省人化 試算シート</t>
        </is>
      </c>
    </row>
    <row r="2" ht="34" customHeight="1">
      <c r="A2" s="2" t="inlineStr">
        <is>
          <t>スマートロックとセルフチェックインで客室の鍵の受け渡しをなくしたときに、人件費と利益がどう変わるかを試算するシートです。黄色の欄に書き込むと計算します。</t>
        </is>
      </c>
    </row>
    <row r="4" ht="26" customHeight="1">
      <c r="A4" s="3" t="inlineStr">
        <is>
          <t>ホテルの名前</t>
        </is>
      </c>
      <c r="B4" s="4" t="inlineStr"/>
    </row>
    <row r="5" ht="26" customHeight="1">
      <c r="A5" s="3" t="inlineStr">
        <is>
          <t>試算した日</t>
        </is>
      </c>
      <c r="B5" s="4" t="inlineStr"/>
    </row>
    <row r="6" ht="26" customHeight="1">
      <c r="A6" s="3" t="inlineStr">
        <is>
          <t>試算した部署</t>
        </is>
      </c>
      <c r="B6" s="4" t="inlineStr"/>
    </row>
    <row r="8" ht="22" customHeight="1">
      <c r="A8" s="5" t="inlineStr">
        <is>
          <t>使い方</t>
        </is>
      </c>
    </row>
    <row r="9" ht="32" customHeight="1">
      <c r="A9" s="6" t="inlineStr">
        <is>
          <t>手順 1</t>
        </is>
      </c>
      <c r="B9" s="7" t="inlineStr">
        <is>
          <t>「売上」のシートに、客室数・稼働率・客単価などを書き込みます。</t>
        </is>
      </c>
    </row>
    <row r="10" ht="32" customHeight="1">
      <c r="A10" s="6" t="inlineStr">
        <is>
          <t>手順 2</t>
        </is>
      </c>
      <c r="B10" s="7" t="inlineStr">
        <is>
          <t>「人件費」のシートに、役割ごとの年の人件費と、いまと導入したあとの人数を書き込みます。</t>
        </is>
      </c>
    </row>
    <row r="11" ht="32" customHeight="1">
      <c r="A11" s="6" t="inlineStr">
        <is>
          <t>手順 3</t>
        </is>
      </c>
      <c r="B11" s="7" t="inlineStr">
        <is>
          <t>「導入費用」のシートに、スマートロックとセルフチェックインのお見積りの金額を書き込みます。</t>
        </is>
      </c>
    </row>
    <row r="12" ht="32" customHeight="1">
      <c r="A12" s="6" t="inlineStr">
        <is>
          <t>手順 4</t>
        </is>
      </c>
      <c r="B12" s="7" t="inlineStr">
        <is>
          <t>「まとめ」のシートを印刷して、稟議や社内の説明に使ってください。導入した年と、2年目からの利益の変わり方が出ます。</t>
        </is>
      </c>
    </row>
    <row r="14" ht="22" customHeight="1">
      <c r="A14" s="5" t="inlineStr">
        <is>
          <t>ご注意</t>
        </is>
      </c>
    </row>
    <row r="15" ht="30" customHeight="1">
      <c r="A15" s="8" t="inlineStr">
        <is>
          <t>・黄色の欄の数字は例です。施設の数字に書き換えてください。金額は、書き込んだ数字から出した目安です。実際の費用や効果を約束するものではありません。</t>
        </is>
      </c>
    </row>
    <row r="16" ht="44" customHeight="1">
      <c r="A16" s="8" t="inlineStr">
        <is>
          <t>・例の客室稼働率は、観光庁「宿泊旅行統計調査」2025年 年間値（確定値）のビジネスホテルの値（75.3%）です。https://www.mlit.go.jp/kankocho/news02_00090.html</t>
        </is>
      </c>
    </row>
    <row r="17" ht="44" customHeight="1">
      <c r="A17" s="8" t="inlineStr">
        <is>
          <t>・例の RemoteLOCK の金額は、2026年10月時点の公式サイトの価格ページの金額です。価格は変わることがあります。最新の金額と正式な見積りは、価格ページ（https://remotelock.kke.co.jp/prices/）と施工パートナーのお見積りでご確認ください。</t>
        </is>
      </c>
    </row>
    <row r="18" ht="30" customHeight="1">
      <c r="A18" s="8" t="inlineStr">
        <is>
          <t>・セルフチェックインシステムの金額は、お使いになるサービスのお見積りを書き込んでください。</t>
        </is>
      </c>
    </row>
    <row r="19" ht="30" customHeight="1">
      <c r="A19" s="8" t="inlineStr">
        <is>
          <t>・このシートには、暗証番号やログインのパスワードを書かないでください。</t>
        </is>
      </c>
    </row>
  </sheetData>
  <mergeCells count="9">
    <mergeCell ref="A2:B2"/>
    <mergeCell ref="A16:B16"/>
    <mergeCell ref="A15:B15"/>
    <mergeCell ref="A19:B19"/>
    <mergeCell ref="A14:B14"/>
    <mergeCell ref="A1:B1"/>
    <mergeCell ref="A17:B17"/>
    <mergeCell ref="A18:B18"/>
    <mergeCell ref="A8:B8"/>
  </mergeCells>
  <pageMargins left="0.4" right="0.4"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C11"/>
  <sheetViews>
    <sheetView workbookViewId="0">
      <selection activeCell="A1" sqref="A1"/>
    </sheetView>
  </sheetViews>
  <sheetFormatPr baseColWidth="8" defaultRowHeight="15"/>
  <cols>
    <col width="30" customWidth="1" min="1" max="1"/>
    <col width="18" customWidth="1" min="2" max="2"/>
    <col width="44" customWidth="1" min="3" max="3"/>
  </cols>
  <sheetData>
    <row r="1" ht="30" customHeight="1">
      <c r="A1" s="1" t="inlineStr">
        <is>
          <t>売上</t>
        </is>
      </c>
    </row>
    <row r="2" ht="34" customHeight="1">
      <c r="A2" s="2" t="inlineStr">
        <is>
          <t>客室の売上を、客室数・稼働率・客単価から出します。黄色の欄の数字は例です。</t>
        </is>
      </c>
    </row>
    <row r="4" ht="26" customHeight="1">
      <c r="A4" s="9" t="inlineStr">
        <is>
          <t>客室数</t>
        </is>
      </c>
      <c r="B4" s="10" t="n">
        <v>50</v>
      </c>
      <c r="C4" s="11" t="inlineStr">
        <is>
          <t>スマートロックを付ける扉の数にも使います</t>
        </is>
      </c>
    </row>
    <row r="5" ht="26" customHeight="1">
      <c r="A5" s="9" t="inlineStr">
        <is>
          <t>営業日数（年）</t>
        </is>
      </c>
      <c r="B5" s="12" t="n">
        <v>360</v>
      </c>
      <c r="C5" s="11" t="inlineStr"/>
    </row>
    <row r="6" ht="38" customHeight="1">
      <c r="A6" s="9" t="inlineStr">
        <is>
          <t>客室稼働率</t>
        </is>
      </c>
      <c r="B6" s="13" t="n">
        <v>0.753</v>
      </c>
      <c r="C6" s="11" t="inlineStr">
        <is>
          <t>例：観光庁 宿泊旅行統計調査 2025年 確定値のビジネスホテル（75.3%）</t>
        </is>
      </c>
    </row>
    <row r="7" ht="26" customHeight="1">
      <c r="A7" s="9" t="inlineStr">
        <is>
          <t>1室あたりの宿泊人数</t>
        </is>
      </c>
      <c r="B7" s="14" t="n">
        <v>2</v>
      </c>
      <c r="C7" s="11" t="inlineStr"/>
    </row>
    <row r="8" ht="26" customHeight="1">
      <c r="A8" s="9" t="inlineStr">
        <is>
          <t>1人1泊あたりの宿泊料金（客単価）</t>
        </is>
      </c>
      <c r="B8" s="15" t="n">
        <v>8500</v>
      </c>
      <c r="C8" s="11" t="inlineStr">
        <is>
          <t>例の数字です。施設の数字に書き換えてください</t>
        </is>
      </c>
    </row>
    <row r="9" ht="26" customHeight="1">
      <c r="A9" s="9" t="inlineStr">
        <is>
          <t>年に売れる客室数</t>
        </is>
      </c>
      <c r="B9" s="16">
        <f>B4*B5*B6</f>
        <v/>
      </c>
      <c r="C9" s="11" t="inlineStr">
        <is>
          <t>客室数 × 営業日数 × 稼働率</t>
        </is>
      </c>
    </row>
    <row r="10" ht="26" customHeight="1">
      <c r="A10" s="9" t="inlineStr">
        <is>
          <t>年の宿泊人数</t>
        </is>
      </c>
      <c r="B10" s="17">
        <f>B9*B7</f>
        <v/>
      </c>
      <c r="C10" s="11" t="inlineStr">
        <is>
          <t>年に売れる客室数 × 1室あたりの宿泊人数</t>
        </is>
      </c>
    </row>
    <row r="11" ht="26" customHeight="1">
      <c r="A11" s="9" t="inlineStr">
        <is>
          <t>年の客室売上</t>
        </is>
      </c>
      <c r="B11" s="18">
        <f>B10*B8</f>
        <v/>
      </c>
      <c r="C11" s="11" t="inlineStr">
        <is>
          <t>年の宿泊人数 × 客単価</t>
        </is>
      </c>
    </row>
  </sheetData>
  <mergeCells count="2">
    <mergeCell ref="A1:C1"/>
    <mergeCell ref="A2:C2"/>
  </mergeCells>
  <pageMargins left="0.4" right="0.4" top="0.5" bottom="0.5"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F14"/>
  <sheetViews>
    <sheetView workbookViewId="0">
      <selection activeCell="A1" sqref="A1"/>
    </sheetView>
  </sheetViews>
  <sheetFormatPr baseColWidth="8" defaultRowHeight="15"/>
  <cols>
    <col width="20" customWidth="1" min="1" max="1"/>
    <col width="16" customWidth="1" min="2" max="2"/>
    <col width="11" customWidth="1" min="3" max="3"/>
    <col width="16" customWidth="1" min="4" max="4"/>
    <col width="11" customWidth="1" min="5" max="5"/>
    <col width="16" customWidth="1" min="6" max="6"/>
  </cols>
  <sheetData>
    <row r="1" ht="30" customHeight="1">
      <c r="A1" s="1" t="inlineStr">
        <is>
          <t>人件費</t>
        </is>
      </c>
    </row>
    <row r="2" ht="34" customHeight="1">
      <c r="A2" s="2" t="inlineStr">
        <is>
          <t>役割ごとに、1人あたりの年の人件費と、いまと導入したあとの人数を書き込みます。黄色の欄の数字は例です（人数の減り方も仮に置いた例です）。</t>
        </is>
      </c>
    </row>
    <row r="4" ht="34" customHeight="1">
      <c r="A4" s="19" t="inlineStr">
        <is>
          <t>役割</t>
        </is>
      </c>
      <c r="B4" s="19" t="inlineStr">
        <is>
          <t>1人あたりの
年の人件費</t>
        </is>
      </c>
      <c r="C4" s="19" t="inlineStr">
        <is>
          <t>いまの
人数</t>
        </is>
      </c>
      <c r="D4" s="19" t="inlineStr">
        <is>
          <t>いまの
人件費</t>
        </is>
      </c>
      <c r="E4" s="19" t="inlineStr">
        <is>
          <t>導入した
あとの人数</t>
        </is>
      </c>
      <c r="F4" s="19" t="inlineStr">
        <is>
          <t>導入したあとの
人件費</t>
        </is>
      </c>
    </row>
    <row r="5" ht="24" customHeight="1">
      <c r="A5" s="20" t="inlineStr">
        <is>
          <t>支配人</t>
        </is>
      </c>
      <c r="B5" s="21" t="n">
        <v>7000000</v>
      </c>
      <c r="C5" s="22" t="n">
        <v>2</v>
      </c>
      <c r="D5" s="23">
        <f>B5*C5</f>
        <v/>
      </c>
      <c r="E5" s="22" t="n">
        <v>2</v>
      </c>
      <c r="F5" s="23">
        <f>B5*E5</f>
        <v/>
      </c>
    </row>
    <row r="6" ht="24" customHeight="1">
      <c r="A6" s="20" t="inlineStr">
        <is>
          <t>フロント</t>
        </is>
      </c>
      <c r="B6" s="21" t="n">
        <v>4500000</v>
      </c>
      <c r="C6" s="22" t="n">
        <v>5</v>
      </c>
      <c r="D6" s="23">
        <f>B6*C6</f>
        <v/>
      </c>
      <c r="E6" s="22" t="n">
        <v>2</v>
      </c>
      <c r="F6" s="23">
        <f>B6*E6</f>
        <v/>
      </c>
    </row>
    <row r="7" ht="24" customHeight="1">
      <c r="A7" s="20" t="inlineStr">
        <is>
          <t>予約・企画</t>
        </is>
      </c>
      <c r="B7" s="21" t="n">
        <v>4500000</v>
      </c>
      <c r="C7" s="22" t="n">
        <v>3</v>
      </c>
      <c r="D7" s="23">
        <f>B7*C7</f>
        <v/>
      </c>
      <c r="E7" s="22" t="n">
        <v>3</v>
      </c>
      <c r="F7" s="23">
        <f>B7*E7</f>
        <v/>
      </c>
    </row>
    <row r="8" ht="24" customHeight="1">
      <c r="A8" s="20" t="inlineStr">
        <is>
          <t>総務</t>
        </is>
      </c>
      <c r="B8" s="21" t="n">
        <v>4500000</v>
      </c>
      <c r="C8" s="22" t="n">
        <v>5</v>
      </c>
      <c r="D8" s="23">
        <f>B8*C8</f>
        <v/>
      </c>
      <c r="E8" s="22" t="n">
        <v>5</v>
      </c>
      <c r="F8" s="23">
        <f>B8*E8</f>
        <v/>
      </c>
    </row>
    <row r="9" ht="24" customHeight="1">
      <c r="A9" s="20" t="inlineStr">
        <is>
          <t>アルバイト</t>
        </is>
      </c>
      <c r="B9" s="21" t="n">
        <v>2400000</v>
      </c>
      <c r="C9" s="22" t="n">
        <v>7</v>
      </c>
      <c r="D9" s="23">
        <f>B9*C9</f>
        <v/>
      </c>
      <c r="E9" s="22" t="n">
        <v>4</v>
      </c>
      <c r="F9" s="23">
        <f>B9*E9</f>
        <v/>
      </c>
    </row>
    <row r="10" ht="24" customHeight="1">
      <c r="A10" s="20" t="inlineStr">
        <is>
          <t>（自由に書き込む）</t>
        </is>
      </c>
      <c r="B10" s="21" t="n">
        <v>0</v>
      </c>
      <c r="C10" s="22" t="n">
        <v>0</v>
      </c>
      <c r="D10" s="23">
        <f>B10*C10</f>
        <v/>
      </c>
      <c r="E10" s="22" t="n">
        <v>0</v>
      </c>
      <c r="F10" s="23">
        <f>B10*E10</f>
        <v/>
      </c>
    </row>
    <row r="11">
      <c r="A11" s="24" t="inlineStr">
        <is>
          <t>合計</t>
        </is>
      </c>
      <c r="B11" s="20" t="n"/>
      <c r="C11" s="25">
        <f>SUM(C5:C10)</f>
        <v/>
      </c>
      <c r="D11" s="26">
        <f>SUM(D5:D10)</f>
        <v/>
      </c>
      <c r="E11" s="25">
        <f>SUM(E5:E10)</f>
        <v/>
      </c>
      <c r="F11" s="26">
        <f>SUM(F5:F10)</f>
        <v/>
      </c>
    </row>
    <row r="12">
      <c r="A12" s="24" t="inlineStr">
        <is>
          <t>売上高人件費率</t>
        </is>
      </c>
      <c r="B12" s="20" t="n"/>
      <c r="C12" s="20" t="n"/>
      <c r="D12" s="27">
        <f>IF('売上'!B11=0,0,D11/'売上'!B11)</f>
        <v/>
      </c>
      <c r="E12" s="20" t="n"/>
      <c r="F12" s="27">
        <f>IF('売上'!B11=0,0,F11/'売上'!B11)</f>
        <v/>
      </c>
    </row>
    <row r="14" ht="30" customHeight="1">
      <c r="A14" s="28" t="inlineStr">
        <is>
          <t>スマートロックとセルフチェックインで減らせるのは、主にチェックインと鍵の受け渡しの対応です。夜間や困ったときの対応に要る人数は、施設ごとに決めてください。</t>
        </is>
      </c>
    </row>
  </sheetData>
  <mergeCells count="3">
    <mergeCell ref="A2:F2"/>
    <mergeCell ref="A14:F14"/>
    <mergeCell ref="A1:F1"/>
  </mergeCells>
  <pageMargins left="0.4" right="0.4" top="0.5" bottom="0.5"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C21"/>
  <sheetViews>
    <sheetView workbookViewId="0">
      <selection activeCell="A1" sqref="A1"/>
    </sheetView>
  </sheetViews>
  <sheetFormatPr baseColWidth="8" defaultRowHeight="15"/>
  <cols>
    <col width="34" customWidth="1" min="1" max="1"/>
    <col width="18" customWidth="1" min="2" max="2"/>
    <col width="44" customWidth="1" min="3" max="3"/>
  </cols>
  <sheetData>
    <row r="1" ht="30" customHeight="1">
      <c r="A1" s="1" t="inlineStr">
        <is>
          <t>導入費用</t>
        </is>
      </c>
    </row>
    <row r="2" ht="34" customHeight="1">
      <c r="A2" s="2" t="inlineStr">
        <is>
          <t>スマートロックとセルフチェックインの費用です。金額は税込で書き込みます。お見積りの金額があれば、そちらに書き換えてください。</t>
        </is>
      </c>
    </row>
    <row r="4" ht="22" customHeight="1">
      <c r="A4" s="5" t="inlineStr">
        <is>
          <t>スマートロック（RemoteLOCK）</t>
        </is>
      </c>
    </row>
    <row r="5" ht="26" customHeight="1">
      <c r="A5" s="9" t="inlineStr">
        <is>
          <t>台数</t>
        </is>
      </c>
      <c r="B5" s="29">
        <f>'売上'!B4</f>
        <v/>
      </c>
      <c r="C5" s="11" t="inlineStr">
        <is>
          <t>「売上」のシートの客室数</t>
        </is>
      </c>
    </row>
    <row r="6" ht="38" customHeight="1">
      <c r="A6" s="9" t="inlineStr">
        <is>
          <t>本体の単価（税込）</t>
        </is>
      </c>
      <c r="B6" s="15" t="n">
        <v>140800</v>
      </c>
      <c r="C6" s="11" t="inlineStr">
        <is>
          <t>例：RemoteLOCK 9j。2026年10月時点の公式サイトの価格</t>
        </is>
      </c>
    </row>
    <row r="7" ht="38" customHeight="1">
      <c r="A7" s="9" t="inlineStr">
        <is>
          <t>取付工事費の単価</t>
        </is>
      </c>
      <c r="B7" s="15" t="n">
        <v>40000</v>
      </c>
      <c r="C7" s="11" t="inlineStr">
        <is>
          <t>例：公式サイトの参考施工費用（9j、ドア加工と錠前設置を含む 3〜4万円／台）の上限。正式には施工パートナーのお見積り</t>
        </is>
      </c>
    </row>
    <row r="8" ht="38" customHeight="1">
      <c r="A8" s="9" t="inlineStr">
        <is>
          <t>クラウドの月額利用料の単価（税込）</t>
        </is>
      </c>
      <c r="B8" s="15" t="n">
        <v>2200</v>
      </c>
      <c r="C8" s="11" t="inlineStr">
        <is>
          <t>例：ビジネス スタンダード（システム連携をするプラン）。2026年10月時点</t>
        </is>
      </c>
    </row>
    <row r="9" ht="26" customHeight="1">
      <c r="A9" s="9" t="inlineStr">
        <is>
          <t>初期費用（本体と工事）</t>
        </is>
      </c>
      <c r="B9" s="30">
        <f>B5*(B6+B7)</f>
        <v/>
      </c>
      <c r="C9" s="11" t="inlineStr"/>
    </row>
    <row r="10" ht="26" customHeight="1">
      <c r="A10" s="9" t="inlineStr">
        <is>
          <t>クラウドの利用料（12か月）</t>
        </is>
      </c>
      <c r="B10" s="30">
        <f>B5*B8*12</f>
        <v/>
      </c>
      <c r="C10" s="11" t="inlineStr"/>
    </row>
    <row r="12" ht="22" customHeight="1">
      <c r="A12" s="5" t="inlineStr">
        <is>
          <t>セルフチェックインシステム</t>
        </is>
      </c>
    </row>
    <row r="13" ht="26" customHeight="1">
      <c r="A13" s="9" t="inlineStr">
        <is>
          <t>初期費用</t>
        </is>
      </c>
      <c r="B13" s="15" t="n"/>
      <c r="C13" s="11" t="inlineStr">
        <is>
          <t>お使いになるサービスのお見積りの金額</t>
        </is>
      </c>
    </row>
    <row r="14" ht="26" customHeight="1">
      <c r="A14" s="9" t="inlineStr">
        <is>
          <t>月額の利用料</t>
        </is>
      </c>
      <c r="B14" s="15" t="n"/>
      <c r="C14" s="11" t="inlineStr">
        <is>
          <t>お使いになるサービスのお見積りの金額</t>
        </is>
      </c>
    </row>
    <row r="15" ht="26" customHeight="1">
      <c r="A15" s="9" t="inlineStr">
        <is>
          <t>利用料（12か月）</t>
        </is>
      </c>
      <c r="B15" s="30">
        <f>B14*12</f>
        <v/>
      </c>
      <c r="C15" s="11" t="inlineStr"/>
    </row>
    <row r="17" ht="22" customHeight="1">
      <c r="A17" s="5" t="inlineStr">
        <is>
          <t>合計</t>
        </is>
      </c>
    </row>
    <row r="18" ht="26" customHeight="1">
      <c r="A18" s="9" t="inlineStr">
        <is>
          <t>導入した年にかかる費用</t>
        </is>
      </c>
      <c r="B18" s="18">
        <f>B9+B10+B13+B15</f>
        <v/>
      </c>
      <c r="C18" s="11" t="inlineStr">
        <is>
          <t>初期費用と12か月分の利用料</t>
        </is>
      </c>
    </row>
    <row r="19" ht="26" customHeight="1">
      <c r="A19" s="9" t="inlineStr">
        <is>
          <t>2年目から毎年かかる費用</t>
        </is>
      </c>
      <c r="B19" s="18">
        <f>B10+B15</f>
        <v/>
      </c>
      <c r="C19" s="11" t="inlineStr">
        <is>
          <t>12か月分の利用料</t>
        </is>
      </c>
    </row>
    <row r="21" ht="30" customHeight="1">
      <c r="A21" s="28" t="inlineStr">
        <is>
          <t>Wi-Fi の回線、電池の交換、セルフチェックインに使うタブレットなどの費用は入っていません。かかるときは、セルフチェックインの欄に足してください。</t>
        </is>
      </c>
    </row>
  </sheetData>
  <mergeCells count="6">
    <mergeCell ref="A1:C1"/>
    <mergeCell ref="A17:C17"/>
    <mergeCell ref="A21:C21"/>
    <mergeCell ref="A12:C12"/>
    <mergeCell ref="A4:C4"/>
    <mergeCell ref="A2:C2"/>
  </mergeCells>
  <pageMargins left="0.4" right="0.4" top="0.5" bottom="0.5" header="0.5" footer="0.5"/>
  <pageSetup orientation="portrait" paperSize="9" fitToHeight="1" fitToWidth="1"/>
</worksheet>
</file>

<file path=xl/worksheets/sheet5.xml><?xml version="1.0" encoding="utf-8"?>
<worksheet xmlns="http://schemas.openxmlformats.org/spreadsheetml/2006/main">
  <sheetPr>
    <outlinePr summaryBelow="1" summaryRight="1"/>
    <pageSetUpPr fitToPage="1"/>
  </sheetPr>
  <dimension ref="A1:D27"/>
  <sheetViews>
    <sheetView workbookViewId="0">
      <selection activeCell="A1" sqref="A1"/>
    </sheetView>
  </sheetViews>
  <sheetFormatPr baseColWidth="8" defaultRowHeight="15"/>
  <cols>
    <col width="30" customWidth="1" min="1" max="1"/>
    <col width="19" customWidth="1" min="2" max="2"/>
    <col width="19" customWidth="1" min="3" max="3"/>
    <col width="19" customWidth="1" min="4" max="4"/>
  </cols>
  <sheetData>
    <row r="1" ht="30" customHeight="1">
      <c r="A1" s="1" t="inlineStr">
        <is>
          <t>ホテルのフロント省人化 試算のまとめ</t>
        </is>
      </c>
    </row>
    <row r="2" ht="34" customHeight="1">
      <c r="A2" s="2" t="inlineStr">
        <is>
          <t>ほかのシートに書き込んだ数字から出した目安です。稟議や社内の説明にお使いください。</t>
        </is>
      </c>
    </row>
    <row r="3">
      <c r="A3" s="31">
        <f>IF('表紙と使い方'!B4="","",'表紙と使い方'!B4)</f>
        <v/>
      </c>
      <c r="C3" s="32" t="inlineStr">
        <is>
          <t>試算した日：</t>
        </is>
      </c>
      <c r="D3" s="31">
        <f>IF('表紙と使い方'!B5="","",'表紙と使い方'!B5)</f>
        <v/>
      </c>
    </row>
    <row r="5" ht="22" customHeight="1">
      <c r="A5" s="5" t="inlineStr">
        <is>
          <t>その他の販管費</t>
        </is>
      </c>
    </row>
    <row r="6" ht="26" customHeight="1">
      <c r="A6" s="9" t="inlineStr">
        <is>
          <t>売上に対する割合</t>
        </is>
      </c>
      <c r="B6" s="33" t="n">
        <v>0.25</v>
      </c>
      <c r="C6" s="11" t="inlineStr">
        <is>
          <t>清掃・OTAの手数料・決済手数料・水道光熱費など。例は売上の25%</t>
        </is>
      </c>
    </row>
    <row r="8" ht="24" customHeight="1">
      <c r="A8" s="34" t="inlineStr"/>
      <c r="B8" s="34" t="inlineStr">
        <is>
          <t>いま</t>
        </is>
      </c>
      <c r="C8" s="34" t="inlineStr">
        <is>
          <t>導入した年</t>
        </is>
      </c>
      <c r="D8" s="34" t="inlineStr">
        <is>
          <t>2年目から</t>
        </is>
      </c>
    </row>
    <row r="9" ht="26" customHeight="1">
      <c r="A9" s="24" t="inlineStr">
        <is>
          <t>客室売上</t>
        </is>
      </c>
      <c r="B9" s="35">
        <f>'売上'!B11</f>
        <v/>
      </c>
      <c r="C9" s="35">
        <f>'売上'!B11</f>
        <v/>
      </c>
      <c r="D9" s="35">
        <f>'売上'!B11</f>
        <v/>
      </c>
    </row>
    <row r="10" ht="26" customHeight="1">
      <c r="A10" s="24" t="inlineStr">
        <is>
          <t>人件費</t>
        </is>
      </c>
      <c r="B10" s="35">
        <f>'人件費'!D11</f>
        <v/>
      </c>
      <c r="C10" s="35">
        <f>'人件費'!F11</f>
        <v/>
      </c>
      <c r="D10" s="35">
        <f>'人件費'!F11</f>
        <v/>
      </c>
    </row>
    <row r="11" ht="26" customHeight="1">
      <c r="A11" s="24" t="inlineStr">
        <is>
          <t>その他の販管費</t>
        </is>
      </c>
      <c r="B11" s="35">
        <f>B9*B6</f>
        <v/>
      </c>
      <c r="C11" s="35">
        <f>C9*B6</f>
        <v/>
      </c>
      <c r="D11" s="35">
        <f>D9*B6</f>
        <v/>
      </c>
    </row>
    <row r="12" ht="34" customHeight="1">
      <c r="A12" s="24" t="inlineStr">
        <is>
          <t>スマートロックとセルフチェックインの費用</t>
        </is>
      </c>
      <c r="B12" s="35">
        <f>0</f>
        <v/>
      </c>
      <c r="C12" s="35">
        <f>'導入費用'!B18</f>
        <v/>
      </c>
      <c r="D12" s="35">
        <f>'導入費用'!B19</f>
        <v/>
      </c>
    </row>
    <row r="13" ht="26" customHeight="1">
      <c r="A13" s="24" t="inlineStr">
        <is>
          <t>利益</t>
        </is>
      </c>
      <c r="B13" s="18">
        <f>B9-B10-B11-B12</f>
        <v/>
      </c>
      <c r="C13" s="18">
        <f>C9-C10-C11-C12</f>
        <v/>
      </c>
      <c r="D13" s="18">
        <f>D9-D10-D11-D12</f>
        <v/>
      </c>
    </row>
    <row r="14" ht="24" customHeight="1">
      <c r="A14" s="24" t="inlineStr">
        <is>
          <t>利益率</t>
        </is>
      </c>
      <c r="B14" s="27">
        <f>IF(B9=0,0,B13/B9)</f>
        <v/>
      </c>
      <c r="C14" s="27">
        <f>IF(C9=0,0,C13/C9)</f>
        <v/>
      </c>
      <c r="D14" s="27">
        <f>IF(D9=0,0,D13/D9)</f>
        <v/>
      </c>
    </row>
    <row r="15" ht="26" customHeight="1">
      <c r="A15" s="24" t="inlineStr">
        <is>
          <t>いまと比べた利益の差</t>
        </is>
      </c>
      <c r="B15" s="20" t="n"/>
      <c r="C15" s="36">
        <f>C13-B13</f>
        <v/>
      </c>
      <c r="D15" s="36">
        <f>D13-B13</f>
        <v/>
      </c>
    </row>
    <row r="17" ht="30" customHeight="1">
      <c r="A17" s="37">
        <f>IF('導入費用'!B14="","※ セルフチェックインシステムの金額が空欄です。書き込むまで、導入費用に入っていません","")</f>
        <v/>
      </c>
    </row>
    <row r="19" ht="22" customHeight="1">
      <c r="A19" s="5" t="inlineStr">
        <is>
          <t>数字に出ない変化（当てはまるものに ✓ を付けてください）</t>
        </is>
      </c>
    </row>
    <row r="20" ht="22" customHeight="1">
      <c r="A20" s="38" t="inlineStr">
        <is>
          <t>□　チェックインと鍵の受け渡しの時間を、ほかの業務やおもてなしに使える</t>
        </is>
      </c>
    </row>
    <row r="21" ht="22" customHeight="1">
      <c r="A21" s="38" t="inlineStr">
        <is>
          <t>□　宿泊客は、フロントに寄らずに部屋に入れる</t>
        </is>
      </c>
    </row>
    <row r="22" ht="22" customHeight="1">
      <c r="A22" s="38" t="inlineStr">
        <is>
          <t>□　暗証番号は予約ごとに発行し、期間が終わると使えなくなる</t>
        </is>
      </c>
    </row>
    <row r="23" ht="22" customHeight="1">
      <c r="A23" s="38" t="inlineStr">
        <is>
          <t>□　誰が・いつ入ったかの記録が、クラウド管理画面に残る</t>
        </is>
      </c>
    </row>
    <row r="24" ht="22" customHeight="1">
      <c r="A24" s="38" t="inlineStr">
        <is>
          <t>□　（自由に書き込む）</t>
        </is>
      </c>
    </row>
    <row r="26" ht="16" customHeight="1">
      <c r="A26" s="28" t="inlineStr">
        <is>
          <t>・金額は、書き込んだ数字から出した目安です。実際の費用や効果を約束するものではありません。</t>
        </is>
      </c>
    </row>
    <row r="27" ht="30" customHeight="1">
      <c r="A27" s="28" t="inlineStr">
        <is>
          <t>・例の RemoteLOCK の金額は2026年10月時点の公式サイトの価格、客室稼働率は観光庁「宿泊旅行統計調査」2025年 年間値（確定値）です。</t>
        </is>
      </c>
    </row>
  </sheetData>
  <mergeCells count="13">
    <mergeCell ref="A1:D1"/>
    <mergeCell ref="A17:D17"/>
    <mergeCell ref="A5:D5"/>
    <mergeCell ref="A23:D23"/>
    <mergeCell ref="C6:D6"/>
    <mergeCell ref="A27:D27"/>
    <mergeCell ref="A22:D22"/>
    <mergeCell ref="A20:D20"/>
    <mergeCell ref="A21:D21"/>
    <mergeCell ref="A26:D26"/>
    <mergeCell ref="A24:D24"/>
    <mergeCell ref="A2:D2"/>
    <mergeCell ref="A19:D19"/>
  </mergeCells>
  <pageMargins left="0.4" right="0.4" top="0.5" bottom="0.5"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2026-10-18T23:29:06Z</dcterms:created>
  <dcterms:modified xmlns:dcterms="http://purl.org/dc/terms/" xmlns:xsi="http://www.w3.org/2001/XMLSchema-instance" xsi:type="dcterms:W3CDTF">2026-10-18T23:29:06Z</dcterms:modified>
</cp:coreProperties>
</file>