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紙と使い方" sheetId="1" state="visible" r:id="rId1"/>
    <sheet xmlns:r="http://schemas.openxmlformats.org/officeDocument/2006/relationships" name="スケジュール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[$-411]yyyy/m/d(aaa)"/>
    <numFmt numFmtId="165" formatCode="m/d"/>
    <numFmt numFmtId="166" formatCode="[$-411]m/d(aaa)"/>
  </numFmts>
  <fonts count="14">
    <font>
      <name val="Calibri"/>
      <family val="2"/>
      <color theme="1"/>
      <sz val="11"/>
      <scheme val="minor"/>
    </font>
    <font>
      <name val="Yu Gothic"/>
      <b val="1"/>
      <color rgb="00FFFFFF"/>
      <sz val="16"/>
    </font>
    <font>
      <name val="Yu Gothic"/>
      <color rgb="0051606B"/>
      <sz val="10"/>
    </font>
    <font>
      <name val="Yu Gothic"/>
      <b val="1"/>
      <color rgb="0006405A"/>
      <sz val="11"/>
    </font>
    <font>
      <name val="Yu Gothic"/>
      <color rgb="001C232B"/>
      <sz val="10.5"/>
    </font>
    <font>
      <name val="Yu Gothic"/>
      <b val="1"/>
      <color rgb="0006405A"/>
      <sz val="12"/>
    </font>
    <font>
      <name val="Yu Gothic"/>
      <b val="1"/>
      <color rgb="00036297"/>
      <sz val="11"/>
    </font>
    <font>
      <name val="Yu Gothic"/>
      <b val="1"/>
      <color rgb="001C232B"/>
      <sz val="12"/>
    </font>
    <font>
      <name val="Yu Gothic"/>
      <b val="1"/>
      <color rgb="0006405A"/>
      <sz val="10.5"/>
    </font>
    <font>
      <name val="Yu Gothic"/>
      <b val="1"/>
      <color rgb="0006405A"/>
      <sz val="9.5"/>
    </font>
    <font>
      <name val="Yu Gothic"/>
      <b val="1"/>
      <color rgb="0006405A"/>
      <sz val="8.5"/>
    </font>
    <font>
      <name val="Yu Gothic"/>
      <color rgb="0051606B"/>
      <sz val="9.5"/>
    </font>
    <font>
      <name val="Yu Gothic"/>
      <color rgb="0051606B"/>
      <sz val="9"/>
    </font>
    <font>
      <name val="Yu Gothic"/>
      <b val="1"/>
      <color rgb="00B42318"/>
      <sz val="10"/>
    </font>
  </fonts>
  <fills count="6">
    <fill>
      <patternFill/>
    </fill>
    <fill>
      <patternFill patternType="gray125"/>
    </fill>
    <fill>
      <patternFill patternType="solid">
        <fgColor rgb="0006405A"/>
      </patternFill>
    </fill>
    <fill>
      <patternFill patternType="solid">
        <fgColor rgb="00D6E6EF"/>
      </patternFill>
    </fill>
    <fill>
      <patternFill patternType="solid">
        <fgColor rgb="00FFF6D6"/>
      </patternFill>
    </fill>
    <fill>
      <patternFill patternType="solid">
        <fgColor rgb="00EEF3F6"/>
      </patternFill>
    </fill>
  </fills>
  <borders count="7">
    <border>
      <left/>
      <right/>
      <top/>
      <bottom/>
      <diagonal/>
    </border>
    <border>
      <left style="thin">
        <color rgb="00AAB4BB"/>
      </left>
      <right style="thin">
        <color rgb="00AAB4BB"/>
      </right>
      <top style="thin">
        <color rgb="00AAB4BB"/>
      </top>
      <bottom style="thin">
        <color rgb="00AAB4BB"/>
      </bottom>
    </border>
    <border>
      <left/>
      <right/>
      <top style="thin">
        <color rgb="00AAB4BB"/>
      </top>
      <bottom/>
      <diagonal/>
    </border>
    <border>
      <left/>
      <right style="thin">
        <color rgb="00AAB4BB"/>
      </right>
      <top style="thin">
        <color rgb="00AAB4BB"/>
      </top>
      <bottom/>
      <diagonal/>
    </border>
    <border>
      <left/>
      <right/>
      <top style="thin">
        <color rgb="00AAB4BB"/>
      </top>
      <bottom style="thin">
        <color rgb="00AAB4BB"/>
      </bottom>
      <diagonal/>
    </border>
    <border>
      <left/>
      <right style="thin">
        <color rgb="00AAB4BB"/>
      </right>
      <top style="thin">
        <color rgb="00AAB4BB"/>
      </top>
      <bottom style="thin">
        <color rgb="00AAB4BB"/>
      </bottom>
      <diagonal/>
    </border>
    <border>
      <left style="hair">
        <color rgb="00C9D3DA"/>
      </left>
      <right style="hair">
        <color rgb="00C9D3DA"/>
      </right>
      <top style="thin">
        <color rgb="00AAB4BB"/>
      </top>
      <bottom style="thin">
        <color rgb="00AAB4B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5" fillId="0" borderId="0" pivotButton="0" quotePrefix="0" xfId="0"/>
    <xf numFmtId="0" fontId="6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1" pivotButton="0" quotePrefix="0" xfId="0"/>
    <xf numFmtId="164" fontId="7" fillId="4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vertical="center" wrapText="1"/>
    </xf>
    <xf numFmtId="0" fontId="9" fillId="3" borderId="1" applyAlignment="1" pivotButton="0" quotePrefix="0" xfId="0">
      <alignment horizontal="center" vertical="center" wrapText="1"/>
    </xf>
    <xf numFmtId="165" fontId="10" fillId="3" borderId="1" applyAlignment="1" pivotButton="0" quotePrefix="0" xfId="0">
      <alignment horizontal="center" vertical="center" textRotation="90"/>
    </xf>
    <xf numFmtId="0" fontId="2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11" fillId="0" borderId="1" applyAlignment="1" pivotButton="0" quotePrefix="0" xfId="0">
      <alignment vertical="center" wrapText="1"/>
    </xf>
    <xf numFmtId="1" fontId="4" fillId="4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0" fillId="0" borderId="6" pivotButton="0" quotePrefix="0" xfId="0"/>
    <xf numFmtId="0" fontId="12" fillId="0" borderId="1" applyAlignment="1" pivotButton="0" quotePrefix="0" xfId="0">
      <alignment vertical="center" wrapTex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7FA9C0"/>
        </patternFill>
      </fill>
    </dxf>
    <dxf>
      <font>
        <color rgb="00EEF3F6"/>
      </font>
    </dxf>
    <dxf>
      <font>
        <color rgb="009AA5AD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selection activeCell="A1" sqref="A1"/>
    </sheetView>
  </sheetViews>
  <sheetFormatPr baseColWidth="8" defaultRowHeight="15"/>
  <cols>
    <col width="24" customWidth="1" min="1" max="1"/>
    <col width="62" customWidth="1" min="2" max="2"/>
  </cols>
  <sheetData>
    <row r="1" ht="30" customHeight="1">
      <c r="A1" s="1" t="inlineStr">
        <is>
          <t>スマートロック 導入スケジュール表</t>
        </is>
      </c>
      <c r="B1" s="2" t="n"/>
    </row>
    <row r="2" ht="40" customHeight="1">
      <c r="A2" s="3" t="inlineStr">
        <is>
          <t>運用を始めたい日を入れると、相談・見積り・発注・取り付け・初期設定の目安の日が逆算で出ます。社内の段取りや、施工パートナーとの日程の相談にお使いください。</t>
        </is>
      </c>
    </row>
    <row r="4" ht="26" customHeight="1">
      <c r="A4" s="4" t="inlineStr">
        <is>
          <t>施設の名前</t>
        </is>
      </c>
      <c r="B4" s="5" t="n"/>
    </row>
    <row r="5" ht="26" customHeight="1">
      <c r="A5" s="4" t="inlineStr">
        <is>
          <t>扉の数</t>
        </is>
      </c>
      <c r="B5" s="5" t="n"/>
    </row>
    <row r="6" ht="26" customHeight="1">
      <c r="A6" s="4" t="inlineStr">
        <is>
          <t>作った日</t>
        </is>
      </c>
      <c r="B6" s="5" t="n"/>
    </row>
    <row r="7" ht="26" customHeight="1">
      <c r="A7" s="4" t="inlineStr">
        <is>
          <t>作った部署</t>
        </is>
      </c>
      <c r="B7" s="5" t="n"/>
    </row>
    <row r="9">
      <c r="A9" s="6" t="inlineStr">
        <is>
          <t>使い方</t>
        </is>
      </c>
    </row>
    <row r="10" ht="40" customHeight="1">
      <c r="A10" s="7" t="inlineStr">
        <is>
          <t>手順 1</t>
        </is>
      </c>
      <c r="B10" s="8" t="inlineStr">
        <is>
          <t>「スケジュール表」のシートの上に、運用を始めたい日を入れます。</t>
        </is>
      </c>
    </row>
    <row r="11" ht="40" customHeight="1">
      <c r="A11" s="7" t="inlineStr">
        <is>
          <t>手順 2</t>
        </is>
      </c>
      <c r="B11" s="8" t="inlineStr">
        <is>
          <t>段階ごとの日数（黄色の欄）は例です。施工パートナーや社内の決まりに合わせて書き換えてください。要らない段階は、日数を 0 にします。</t>
        </is>
      </c>
    </row>
    <row r="12" ht="40" customHeight="1">
      <c r="A12" s="7" t="inlineStr">
        <is>
          <t>手順 3</t>
        </is>
      </c>
      <c r="B12" s="8" t="inlineStr">
        <is>
          <t>始める日と終わる日、週ごとの帯が自動で出ます。済の欄で、終わった段階に印を付けます。</t>
        </is>
      </c>
    </row>
    <row r="14">
      <c r="A14" s="6" t="inlineStr">
        <is>
          <t>ご注意</t>
        </is>
      </c>
    </row>
    <row r="15" ht="30" customHeight="1">
      <c r="A15" s="9" t="inlineStr">
        <is>
          <t>・ご相談から設置までの目安は、1か月程度です。</t>
        </is>
      </c>
    </row>
    <row r="16" ht="30" customHeight="1">
      <c r="A16" s="9" t="inlineStr">
        <is>
          <t>・施工パートナーからのご連絡までは、1〜4営業日をいただいています。12月と2〜4月は繁忙期で、日数がかかります。</t>
        </is>
      </c>
    </row>
    <row r="17" ht="30" customHeight="1">
      <c r="A17" s="9" t="inlineStr">
        <is>
          <t>・扉の状態によっては現地調査を行います。現地調査には費用がかかります。</t>
        </is>
      </c>
    </row>
    <row r="18" ht="30" customHeight="1">
      <c r="A18" s="9" t="inlineStr">
        <is>
          <t>・クラウドの月額費用は、管理画面にデバイスを登録した時点から発生します。</t>
        </is>
      </c>
    </row>
    <row r="19" ht="30" customHeight="1">
      <c r="A19" s="9" t="inlineStr">
        <is>
          <t>・日付は暦の日で数えています（土日・祝日を含みます）。</t>
        </is>
      </c>
    </row>
  </sheetData>
  <mergeCells count="7">
    <mergeCell ref="A16:B16"/>
    <mergeCell ref="A2:B2"/>
    <mergeCell ref="A15:B15"/>
    <mergeCell ref="A19:B19"/>
    <mergeCell ref="A1:B1"/>
    <mergeCell ref="A17:B17"/>
    <mergeCell ref="A18:B18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22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5" customWidth="1" min="3" max="3"/>
    <col width="7" customWidth="1" min="4" max="4"/>
    <col width="12" customWidth="1" min="5" max="5"/>
    <col width="12" customWidth="1" min="6" max="6"/>
    <col width="5" customWidth="1" min="7" max="7"/>
    <col width="5.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26" customWidth="1" min="18" max="18"/>
  </cols>
  <sheetData>
    <row r="1" ht="30" customHeight="1">
      <c r="A1" s="1" t="inlineStr">
        <is>
          <t>導入スケジュール表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 ht="34" customHeight="1">
      <c r="A2" s="3" t="inlineStr">
        <is>
          <t>運用を始めたい日を入れると、段階ごとの目安の日が逆算で出ます。黄色の日数は例なので、施工パートナーや社内の決まりに合わせて書き換えてください。</t>
        </is>
      </c>
    </row>
    <row r="4" ht="28" customHeight="1">
      <c r="A4" s="4" t="inlineStr">
        <is>
          <t>運用を始めたい日</t>
        </is>
      </c>
      <c r="B4" s="10" t="n"/>
      <c r="C4" s="10" t="n"/>
      <c r="D4" s="11" t="n"/>
      <c r="E4" s="10" t="n"/>
      <c r="F4" s="10" t="n"/>
    </row>
    <row r="5" ht="24" customHeight="1">
      <c r="A5" s="12" t="inlineStr">
        <is>
          <t>相談を始める日の目安</t>
        </is>
      </c>
      <c r="B5" s="13" t="n"/>
      <c r="C5" s="14" t="n"/>
      <c r="D5" s="15">
        <f>IF(ISNUMBER($D$4),E9,"")</f>
        <v/>
      </c>
      <c r="E5" s="10" t="n"/>
      <c r="F5" s="10" t="n"/>
    </row>
    <row r="6" ht="22" customHeight="1">
      <c r="A6" s="16">
        <f>IF(ISNUMBER($D$4),IF(OR(AND(N(D12)&gt;0,OR(OR(MONTH(MIN(E12+0,F12))=12,AND(MONTH(MIN(E12+0,F12))&gt;=2,MONTH(MIN(E12+0,F12))&lt;=4)),OR(MONTH(MIN(E12+14,F12))=12,AND(MONTH(MIN(E12+14,F12))&gt;=2,MONTH(MIN(E12+14,F12))&lt;=4)),OR(MONTH(MIN(E12+28,F12))=12,AND(MONTH(MIN(E12+28,F12))&gt;=2,MONTH(MIN(E12+28,F12))&lt;=4)),OR(MONTH(MIN(E12+42,F12))=12,AND(MONTH(MIN(E12+42,F12))&gt;=2,MONTH(MIN(E12+42,F12))&lt;=4)),OR(MONTH(MIN(E12+56,F12))=12,AND(MONTH(MIN(E12+56,F12))&gt;=2,MONTH(MIN(E12+56,F12))&lt;=4)),OR(MONTH(MIN(E12+70,F12))=12,AND(MONTH(MIN(E12+70,F12))&gt;=2,MONTH(MIN(E12+70,F12))&lt;=4)),OR(MONTH(MIN(E12+84,F12))=12,AND(MONTH(MIN(E12+84,F12))&gt;=2,MONTH(MIN(E12+84,F12))&lt;=4)),OR(MONTH(F12)=12,AND(MONTH(F12)&gt;=2,MONTH(F12)&lt;=4)))),AND(N(D13)&gt;0,OR(OR(MONTH(MIN(E13+0,F13))=12,AND(MONTH(MIN(E13+0,F13))&gt;=2,MONTH(MIN(E13+0,F13))&lt;=4)),OR(MONTH(MIN(E13+14,F13))=12,AND(MONTH(MIN(E13+14,F13))&gt;=2,MONTH(MIN(E13+14,F13))&lt;=4)),OR(MONTH(MIN(E13+28,F13))=12,AND(MONTH(MIN(E13+28,F13))&gt;=2,MONTH(MIN(E13+28,F13))&lt;=4)),OR(MONTH(MIN(E13+42,F13))=12,AND(MONTH(MIN(E13+42,F13))&gt;=2,MONTH(MIN(E13+42,F13))&lt;=4)),OR(MONTH(MIN(E13+56,F13))=12,AND(MONTH(MIN(E13+56,F13))&gt;=2,MONTH(MIN(E13+56,F13))&lt;=4)),OR(MONTH(MIN(E13+70,F13))=12,AND(MONTH(MIN(E13+70,F13))&gt;=2,MONTH(MIN(E13+70,F13))&lt;=4)),OR(MONTH(MIN(E13+84,F13))=12,AND(MONTH(MIN(E13+84,F13))&gt;=2,MONTH(MIN(E13+84,F13))&lt;=4)),OR(MONTH(F13)=12,AND(MONTH(F13)&gt;=2,MONTH(F13)&lt;=4)))),AND(N(D15)&gt;0,OR(OR(MONTH(MIN(E15+0,F15))=12,AND(MONTH(MIN(E15+0,F15))&gt;=2,MONTH(MIN(E15+0,F15))&lt;=4)),OR(MONTH(MIN(E15+14,F15))=12,AND(MONTH(MIN(E15+14,F15))&gt;=2,MONTH(MIN(E15+14,F15))&lt;=4)),OR(MONTH(MIN(E15+28,F15))=12,AND(MONTH(MIN(E15+28,F15))&gt;=2,MONTH(MIN(E15+28,F15))&lt;=4)),OR(MONTH(MIN(E15+42,F15))=12,AND(MONTH(MIN(E15+42,F15))&gt;=2,MONTH(MIN(E15+42,F15))&lt;=4)),OR(MONTH(MIN(E15+56,F15))=12,AND(MONTH(MIN(E15+56,F15))&gt;=2,MONTH(MIN(E15+56,F15))&lt;=4)),OR(MONTH(MIN(E15+70,F15))=12,AND(MONTH(MIN(E15+70,F15))&gt;=2,MONTH(MIN(E15+70,F15))&lt;=4)),OR(MONTH(MIN(E15+84,F15))=12,AND(MONTH(MIN(E15+84,F15))&gt;=2,MONTH(MIN(E15+84,F15))&lt;=4)),OR(MONTH(F15)=12,AND(MONTH(F15)&gt;=2,MONTH(F15)&lt;=4))))),"※ 施工パートナーが動く段階が、繁忙期（12月・2〜4月）にかかります。日程は、早めにご相談ください。",""),"運用を始めたい日を入れてください。")</f>
        <v/>
      </c>
    </row>
    <row r="8" ht="34" customHeight="1">
      <c r="A8" s="17" t="inlineStr">
        <is>
          <t>No.</t>
        </is>
      </c>
      <c r="B8" s="17" t="inlineStr">
        <is>
          <t>段階</t>
        </is>
      </c>
      <c r="C8" s="17" t="inlineStr">
        <is>
          <t>する人</t>
        </is>
      </c>
      <c r="D8" s="17" t="inlineStr">
        <is>
          <t>日数
（例）</t>
        </is>
      </c>
      <c r="E8" s="17" t="inlineStr">
        <is>
          <t>始める日</t>
        </is>
      </c>
      <c r="F8" s="17" t="inlineStr">
        <is>
          <t>終わる日</t>
        </is>
      </c>
      <c r="G8" s="17" t="inlineStr">
        <is>
          <t>済</t>
        </is>
      </c>
      <c r="H8" s="18">
        <f>IF(ISNUMBER($D$4),($E$9-WEEKDAY($E$9,3))+0,"")</f>
        <v/>
      </c>
      <c r="I8" s="18">
        <f>IF(ISNUMBER($D$4),($E$9-WEEKDAY($E$9,3))+7,"")</f>
        <v/>
      </c>
      <c r="J8" s="18">
        <f>IF(ISNUMBER($D$4),($E$9-WEEKDAY($E$9,3))+14,"")</f>
        <v/>
      </c>
      <c r="K8" s="18">
        <f>IF(ISNUMBER($D$4),($E$9-WEEKDAY($E$9,3))+21,"")</f>
        <v/>
      </c>
      <c r="L8" s="18">
        <f>IF(ISNUMBER($D$4),($E$9-WEEKDAY($E$9,3))+28,"")</f>
        <v/>
      </c>
      <c r="M8" s="18">
        <f>IF(ISNUMBER($D$4),($E$9-WEEKDAY($E$9,3))+35,"")</f>
        <v/>
      </c>
      <c r="N8" s="18">
        <f>IF(ISNUMBER($D$4),($E$9-WEEKDAY($E$9,3))+42,"")</f>
        <v/>
      </c>
      <c r="O8" s="18">
        <f>IF(ISNUMBER($D$4),($E$9-WEEKDAY($E$9,3))+49,"")</f>
        <v/>
      </c>
      <c r="P8" s="18">
        <f>IF(ISNUMBER($D$4),($E$9-WEEKDAY($E$9,3))+56,"")</f>
        <v/>
      </c>
      <c r="Q8" s="18">
        <f>IF(ISNUMBER($D$4),($E$9-WEEKDAY($E$9,3))+63,"")</f>
        <v/>
      </c>
      <c r="R8" s="17" t="inlineStr">
        <is>
          <t>参考にする記事・メモ</t>
        </is>
      </c>
    </row>
    <row r="9" ht="30" customHeight="1">
      <c r="A9" s="19" t="n">
        <v>1</v>
      </c>
      <c r="B9" s="20" t="inlineStr">
        <is>
          <t>社内の検討・稟議</t>
        </is>
      </c>
      <c r="C9" s="21" t="inlineStr">
        <is>
          <t>お客様</t>
        </is>
      </c>
      <c r="D9" s="22" t="n">
        <v>0</v>
      </c>
      <c r="E9" s="23">
        <f>IF(ISNUMBER($D$4),F9-N(D9)+1,"")</f>
        <v/>
      </c>
      <c r="F9" s="23">
        <f>IF(ISNUMBER($D$4),$E$10-1,"")</f>
        <v/>
      </c>
      <c r="G9" s="24" t="n"/>
      <c r="H9" s="25" t="n"/>
      <c r="I9" s="25" t="n"/>
      <c r="J9" s="25" t="n"/>
      <c r="K9" s="25" t="n"/>
      <c r="L9" s="25" t="n"/>
      <c r="M9" s="25" t="n"/>
      <c r="N9" s="25" t="n"/>
      <c r="O9" s="25" t="n"/>
      <c r="P9" s="25" t="n"/>
      <c r="Q9" s="25" t="n"/>
      <c r="R9" s="26" t="inlineStr">
        <is>
          <t>稟議書のひな形・試算シート</t>
        </is>
      </c>
    </row>
    <row r="10" ht="30" customHeight="1">
      <c r="A10" s="19" t="n">
        <v>2</v>
      </c>
      <c r="B10" s="20" t="inlineStr">
        <is>
          <t>機種を選ぶ</t>
        </is>
      </c>
      <c r="C10" s="21" t="inlineStr">
        <is>
          <t>お客様</t>
        </is>
      </c>
      <c r="D10" s="22" t="n">
        <v>3</v>
      </c>
      <c r="E10" s="23">
        <f>IF(ISNUMBER($D$4),F10-N(D10)+1,"")</f>
        <v/>
      </c>
      <c r="F10" s="23">
        <f>IF(ISNUMBER($D$4),$E$11-1,"")</f>
        <v/>
      </c>
      <c r="G10" s="24" t="n"/>
      <c r="H10" s="25" t="n"/>
      <c r="I10" s="25" t="n"/>
      <c r="J10" s="25" t="n"/>
      <c r="K10" s="25" t="n"/>
      <c r="L10" s="25" t="n"/>
      <c r="M10" s="25" t="n"/>
      <c r="N10" s="25" t="n"/>
      <c r="O10" s="25" t="n"/>
      <c r="P10" s="25" t="n"/>
      <c r="Q10" s="25" t="n"/>
      <c r="R10" s="26" t="inlineStr">
        <is>
          <t>機種選びと取り付けチェック</t>
        </is>
      </c>
    </row>
    <row r="11" ht="30" customHeight="1">
      <c r="A11" s="19" t="n">
        <v>3</v>
      </c>
      <c r="B11" s="20" t="inlineStr">
        <is>
          <t>扉の写真・図面を送り、取り付けの可否を確かめる</t>
        </is>
      </c>
      <c r="C11" s="21" t="inlineStr">
        <is>
          <t>お客様・弊社</t>
        </is>
      </c>
      <c r="D11" s="22" t="n">
        <v>3</v>
      </c>
      <c r="E11" s="23">
        <f>IF(ISNUMBER($D$4),F11-N(D11)+1,"")</f>
        <v/>
      </c>
      <c r="F11" s="23">
        <f>IF(ISNUMBER($D$4),$E$12-1,"")</f>
        <v/>
      </c>
      <c r="G11" s="24" t="n"/>
      <c r="H11" s="25" t="n"/>
      <c r="I11" s="25" t="n"/>
      <c r="J11" s="25" t="n"/>
      <c r="K11" s="25" t="n"/>
      <c r="L11" s="25" t="n"/>
      <c r="M11" s="25" t="n"/>
      <c r="N11" s="25" t="n"/>
      <c r="O11" s="25" t="n"/>
      <c r="P11" s="25" t="n"/>
      <c r="Q11" s="25" t="n"/>
      <c r="R11" s="26" t="inlineStr">
        <is>
          <t>ドア写真・図面ご提出フォーム</t>
        </is>
      </c>
    </row>
    <row r="12" ht="30" customHeight="1">
      <c r="A12" s="19" t="n">
        <v>4</v>
      </c>
      <c r="B12" s="20" t="inlineStr">
        <is>
          <t>施工パートナーからの連絡</t>
        </is>
      </c>
      <c r="C12" s="21" t="inlineStr">
        <is>
          <t>施工パートナー</t>
        </is>
      </c>
      <c r="D12" s="22" t="n">
        <v>6</v>
      </c>
      <c r="E12" s="23">
        <f>IF(ISNUMBER($D$4),F12-N(D12)+1,"")</f>
        <v/>
      </c>
      <c r="F12" s="23">
        <f>IF(ISNUMBER($D$4),$E$13-1,"")</f>
        <v/>
      </c>
      <c r="G12" s="24" t="n"/>
      <c r="H12" s="25" t="n"/>
      <c r="I12" s="25" t="n"/>
      <c r="J12" s="25" t="n"/>
      <c r="K12" s="25" t="n"/>
      <c r="L12" s="25" t="n"/>
      <c r="M12" s="25" t="n"/>
      <c r="N12" s="25" t="n"/>
      <c r="O12" s="25" t="n"/>
      <c r="P12" s="25" t="n"/>
      <c r="Q12" s="25" t="n"/>
      <c r="R12" s="26" t="inlineStr">
        <is>
          <t>連絡まで1〜4営業日（表は土日も数える）</t>
        </is>
      </c>
    </row>
    <row r="13" ht="30" customHeight="1">
      <c r="A13" s="19" t="n">
        <v>5</v>
      </c>
      <c r="B13" s="20" t="inlineStr">
        <is>
          <t>現地調査・お見積り</t>
        </is>
      </c>
      <c r="C13" s="21" t="inlineStr">
        <is>
          <t>施工パートナー</t>
        </is>
      </c>
      <c r="D13" s="22" t="n">
        <v>7</v>
      </c>
      <c r="E13" s="23">
        <f>IF(ISNUMBER($D$4),F13-N(D13)+1,"")</f>
        <v/>
      </c>
      <c r="F13" s="23">
        <f>IF(ISNUMBER($D$4),$E$14-1,"")</f>
        <v/>
      </c>
      <c r="G13" s="24" t="n"/>
      <c r="H13" s="25" t="n"/>
      <c r="I13" s="25" t="n"/>
      <c r="J13" s="25" t="n"/>
      <c r="K13" s="25" t="n"/>
      <c r="L13" s="25" t="n"/>
      <c r="M13" s="25" t="n"/>
      <c r="N13" s="25" t="n"/>
      <c r="O13" s="25" t="n"/>
      <c r="P13" s="25" t="n"/>
      <c r="Q13" s="25" t="n"/>
      <c r="R13" s="26" t="inlineStr">
        <is>
          <t>現地調査には費用がかかる</t>
        </is>
      </c>
    </row>
    <row r="14" ht="30" customHeight="1">
      <c r="A14" s="19" t="n">
        <v>6</v>
      </c>
      <c r="B14" s="20" t="inlineStr">
        <is>
          <t>発注・工事の日程を決める</t>
        </is>
      </c>
      <c r="C14" s="21" t="inlineStr">
        <is>
          <t>お客様</t>
        </is>
      </c>
      <c r="D14" s="22" t="n">
        <v>5</v>
      </c>
      <c r="E14" s="23">
        <f>IF(ISNUMBER($D$4),F14-N(D14)+1,"")</f>
        <v/>
      </c>
      <c r="F14" s="23">
        <f>IF(ISNUMBER($D$4),$E$15-1,"")</f>
        <v/>
      </c>
      <c r="G14" s="24" t="n"/>
      <c r="H14" s="25" t="n"/>
      <c r="I14" s="25" t="n"/>
      <c r="J14" s="25" t="n"/>
      <c r="K14" s="25" t="n"/>
      <c r="L14" s="25" t="n"/>
      <c r="M14" s="25" t="n"/>
      <c r="N14" s="25" t="n"/>
      <c r="O14" s="25" t="n"/>
      <c r="P14" s="25" t="n"/>
      <c r="Q14" s="25" t="n"/>
      <c r="R14" s="26" t="inlineStr"/>
    </row>
    <row r="15" ht="30" customHeight="1">
      <c r="A15" s="19" t="n">
        <v>7</v>
      </c>
      <c r="B15" s="20" t="inlineStr">
        <is>
          <t>取り付け工事・立ち会い・動作確認</t>
        </is>
      </c>
      <c r="C15" s="21" t="inlineStr">
        <is>
          <t>施工パートナー・お客様</t>
        </is>
      </c>
      <c r="D15" s="22" t="n">
        <v>1</v>
      </c>
      <c r="E15" s="23">
        <f>IF(ISNUMBER($D$4),F15-N(D15)+1,"")</f>
        <v/>
      </c>
      <c r="F15" s="23">
        <f>IF(ISNUMBER($D$4),$E$16-1,"")</f>
        <v/>
      </c>
      <c r="G15" s="24" t="n"/>
      <c r="H15" s="25" t="n"/>
      <c r="I15" s="25" t="n"/>
      <c r="J15" s="25" t="n"/>
      <c r="K15" s="25" t="n"/>
      <c r="L15" s="25" t="n"/>
      <c r="M15" s="25" t="n"/>
      <c r="N15" s="25" t="n"/>
      <c r="O15" s="25" t="n"/>
      <c r="P15" s="25" t="n"/>
      <c r="Q15" s="25" t="n"/>
      <c r="R15" s="26" t="inlineStr">
        <is>
          <t>引き渡しシート</t>
        </is>
      </c>
    </row>
    <row r="16" ht="30" customHeight="1">
      <c r="A16" s="19" t="n">
        <v>8</v>
      </c>
      <c r="B16" s="20" t="inlineStr">
        <is>
          <t>Wi-Fi の設定・管理画面に登録・番号の発行</t>
        </is>
      </c>
      <c r="C16" s="21" t="inlineStr">
        <is>
          <t>お客様</t>
        </is>
      </c>
      <c r="D16" s="22" t="n">
        <v>3</v>
      </c>
      <c r="E16" s="23">
        <f>IF(ISNUMBER($D$4),F16-N(D16)+1,"")</f>
        <v/>
      </c>
      <c r="F16" s="23">
        <f>IF(ISNUMBER($D$4),$E$17-1,"")</f>
        <v/>
      </c>
      <c r="G16" s="24" t="n"/>
      <c r="H16" s="25" t="n"/>
      <c r="I16" s="25" t="n"/>
      <c r="J16" s="25" t="n"/>
      <c r="K16" s="25" t="n"/>
      <c r="L16" s="25" t="n"/>
      <c r="M16" s="25" t="n"/>
      <c r="N16" s="25" t="n"/>
      <c r="O16" s="25" t="n"/>
      <c r="P16" s="25" t="n"/>
      <c r="Q16" s="25" t="n"/>
      <c r="R16" s="26" t="inlineStr">
        <is>
          <t>スタートアップガイド・Wi-Fi準備シート</t>
        </is>
      </c>
    </row>
    <row r="17" ht="30" customHeight="1">
      <c r="A17" s="19" t="n">
        <v>9</v>
      </c>
      <c r="B17" s="20" t="inlineStr">
        <is>
          <t>予約システムなどとの連携の設定</t>
        </is>
      </c>
      <c r="C17" s="21" t="inlineStr">
        <is>
          <t>お客様・連携サービス</t>
        </is>
      </c>
      <c r="D17" s="22" t="n">
        <v>0</v>
      </c>
      <c r="E17" s="23">
        <f>IF(ISNUMBER($D$4),F17-N(D17)+1,"")</f>
        <v/>
      </c>
      <c r="F17" s="23">
        <f>IF(ISNUMBER($D$4),$E$18-1,"")</f>
        <v/>
      </c>
      <c r="G17" s="24" t="n"/>
      <c r="H17" s="25" t="n"/>
      <c r="I17" s="25" t="n"/>
      <c r="J17" s="25" t="n"/>
      <c r="K17" s="25" t="n"/>
      <c r="L17" s="25" t="n"/>
      <c r="M17" s="25" t="n"/>
      <c r="N17" s="25" t="n"/>
      <c r="O17" s="25" t="n"/>
      <c r="P17" s="25" t="n"/>
      <c r="Q17" s="25" t="n"/>
      <c r="R17" s="26" t="inlineStr">
        <is>
          <t>予約システム連携の準備シート</t>
        </is>
      </c>
    </row>
    <row r="18" ht="30" customHeight="1">
      <c r="A18" s="19" t="n">
        <v>10</v>
      </c>
      <c r="B18" s="20" t="inlineStr">
        <is>
          <t>利用者への案内</t>
        </is>
      </c>
      <c r="C18" s="21" t="inlineStr">
        <is>
          <t>お客様</t>
        </is>
      </c>
      <c r="D18" s="22" t="n">
        <v>3</v>
      </c>
      <c r="E18" s="23">
        <f>IF(ISNUMBER($D$4),F18-N(D18)+1,"")</f>
        <v/>
      </c>
      <c r="F18" s="23">
        <f>IF(ISNUMBER($D$4),$D$4-1,"")</f>
        <v/>
      </c>
      <c r="G18" s="24" t="n"/>
      <c r="H18" s="25" t="n"/>
      <c r="I18" s="25" t="n"/>
      <c r="J18" s="25" t="n"/>
      <c r="K18" s="25" t="n"/>
      <c r="L18" s="25" t="n"/>
      <c r="M18" s="25" t="n"/>
      <c r="N18" s="25" t="n"/>
      <c r="O18" s="25" t="n"/>
      <c r="P18" s="25" t="n"/>
      <c r="Q18" s="25" t="n"/>
      <c r="R18" s="26" t="inlineStr">
        <is>
          <t>お知らせの文例・よくある質問</t>
        </is>
      </c>
    </row>
    <row r="20" ht="18" customHeight="1">
      <c r="A20" s="27" t="inlineStr">
        <is>
          <t>・段階ごとの日数は例です。現地調査が要らない扉では、現地調査の日数を短くできます。</t>
        </is>
      </c>
    </row>
    <row r="21" ht="18" customHeight="1">
      <c r="A21" s="27" t="inlineStr">
        <is>
          <t>・クラウドの月額費用は、管理画面にデバイスを登録した時点から発生します。</t>
        </is>
      </c>
    </row>
    <row r="22" ht="18" customHeight="1">
      <c r="A22" s="27" t="inlineStr">
        <is>
          <t>・帯は、その週に段階が重なっているところを塗っています。日付は暦の日で数えています。</t>
        </is>
      </c>
    </row>
  </sheetData>
  <mergeCells count="10">
    <mergeCell ref="A20:R20"/>
    <mergeCell ref="A21:R21"/>
    <mergeCell ref="D5:F5"/>
    <mergeCell ref="A5:C5"/>
    <mergeCell ref="A2:R2"/>
    <mergeCell ref="D4:F4"/>
    <mergeCell ref="A1:R1"/>
    <mergeCell ref="A4:C4"/>
    <mergeCell ref="A6:R6"/>
    <mergeCell ref="A22:R22"/>
  </mergeCells>
  <conditionalFormatting sqref="H9:Q18">
    <cfRule type="expression" priority="1" dxfId="0">
      <formula>AND(ISNUMBER($D$4),N($D9)&gt;0,H$8&lt;=$F9,H$8+6&gt;=$E9)</formula>
    </cfRule>
  </conditionalFormatting>
  <conditionalFormatting sqref="E9:F18">
    <cfRule type="expression" priority="2" dxfId="1">
      <formula>N($D9)=0</formula>
    </cfRule>
  </conditionalFormatting>
  <conditionalFormatting sqref="B9:C18">
    <cfRule type="expression" priority="3" dxfId="2">
      <formula>N($D9)=0</formula>
    </cfRule>
  </conditionalFormatting>
  <dataValidations count="1">
    <dataValidation sqref="G9:G18" showDropDown="0" showInputMessage="0" showErrorMessage="0" allowBlank="1" type="list">
      <formula1>"済"</formula1>
    </dataValidation>
  </dataValidations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2026-10-19T14:47:12Z</dcterms:created>
  <dcterms:modified xmlns:dcterms="http://purl.org/dc/terms/" xmlns:xsi="http://www.w3.org/2001/XMLSchema-instance" xsi:type="dcterms:W3CDTF">2026-10-19T14:47:13Z</dcterms:modified>
</cp:coreProperties>
</file>